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ΚΑΤΑΣΤΑΣΕΙΣ 2012\2015\"/>
    </mc:Choice>
  </mc:AlternateContent>
  <bookViews>
    <workbookView xWindow="0" yWindow="45" windowWidth="15195" windowHeight="8445"/>
  </bookViews>
  <sheets>
    <sheet name="Φύλλο1" sheetId="1" r:id="rId1"/>
    <sheet name="ΔΙΚΑΙΟΛΟΓΗΤΙΚΑ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M20" i="1" l="1"/>
  <c r="M22" i="1"/>
  <c r="M24" i="1"/>
  <c r="M26" i="1"/>
  <c r="M18" i="1"/>
  <c r="L28" i="1" l="1"/>
  <c r="N28" i="1"/>
  <c r="K28" i="1"/>
  <c r="Q27" i="1"/>
  <c r="P27" i="1"/>
  <c r="O26" i="1"/>
  <c r="H26" i="1"/>
  <c r="I26" i="1" s="1"/>
  <c r="J26" i="1" s="1"/>
  <c r="Q25" i="1"/>
  <c r="P25" i="1"/>
  <c r="O24" i="1"/>
  <c r="H24" i="1"/>
  <c r="I24" i="1" s="1"/>
  <c r="Q23" i="1"/>
  <c r="P23" i="1"/>
  <c r="O22" i="1"/>
  <c r="H22" i="1"/>
  <c r="I22" i="1" s="1"/>
  <c r="Q21" i="1"/>
  <c r="P21" i="1"/>
  <c r="O20" i="1"/>
  <c r="H20" i="1"/>
  <c r="I20" i="1" s="1"/>
  <c r="H18" i="1"/>
  <c r="I18" i="1" s="1"/>
  <c r="O18" i="1"/>
  <c r="P19" i="1"/>
  <c r="Q19" i="1"/>
  <c r="M28" i="1" l="1"/>
  <c r="I28" i="1"/>
  <c r="J24" i="1"/>
  <c r="Q24" i="1" s="1"/>
  <c r="O28" i="1"/>
  <c r="Q26" i="1"/>
  <c r="J18" i="1"/>
  <c r="H28" i="1"/>
  <c r="J22" i="1"/>
  <c r="Q22" i="1" s="1"/>
  <c r="P26" i="1"/>
  <c r="J20" i="1"/>
  <c r="Q20" i="1" s="1"/>
  <c r="P24" i="1" l="1"/>
  <c r="P22" i="1"/>
  <c r="P20" i="1"/>
  <c r="Q18" i="1"/>
  <c r="Q28" i="1" s="1"/>
  <c r="J28" i="1"/>
  <c r="P18" i="1"/>
  <c r="P28" i="1" l="1"/>
</calcChain>
</file>

<file path=xl/sharedStrings.xml><?xml version="1.0" encoding="utf-8"?>
<sst xmlns="http://schemas.openxmlformats.org/spreadsheetml/2006/main" count="56" uniqueCount="52">
  <si>
    <t xml:space="preserve">ΟΙΚΟΝΟΜΙΚΟ ΕΤΟΣ : </t>
  </si>
  <si>
    <t>ΕΛΛΗΝΙΚΗ ΔΗΜΟΚΡΑΤΙΑ</t>
  </si>
  <si>
    <t>ΠΕΡΙΦ.Δ/ΝΣΗ Α/ΘΜΙΑΣ &amp; Δ/ΘΜΙΑΣ ΕΚΠ/ΣΗΣ</t>
  </si>
  <si>
    <t>ΔΥΤΙΚΗΣ ΜΑΚΕΔΟΝΙΑΣ</t>
  </si>
  <si>
    <t>Δ/ΝΣΗ Δ/ΘΜΙΑΣ ΕΚΠ/ΣΗΣ Ν. ΚΑΣΤΟΡΙΑΣ</t>
  </si>
  <si>
    <t>Α/Α</t>
  </si>
  <si>
    <t>ΟΝΟΜΑΤΕΠΩΝΥΜΟ ΔΙΚΑΙΟΥΧΟΥ</t>
  </si>
  <si>
    <t>Α. Φ. Μ.</t>
  </si>
  <si>
    <t>ΗΜΕΡΟΜΗΝΙΑ</t>
  </si>
  <si>
    <t>ΗΜΕΡΕΣ ΕΚΤΟΣ ΕΔΡΑΣ</t>
  </si>
  <si>
    <t>ΗΜΕΡΗΣΙΑ ΑΠΟΖΗΜΙΩΣΗ</t>
  </si>
  <si>
    <t>ΣΥΝΟΛΟ ΑΠΟΖΗΜΙΩΣΗΣ</t>
  </si>
  <si>
    <t>ΜΤΠΥ 2%</t>
  </si>
  <si>
    <t>ΚΑΘΑΡΟ ΠΟΣΟ ΣΤΟ ΔΙΚΑΙΟΥΧΟ</t>
  </si>
  <si>
    <t>ΑΞΙΑ ΕΙΣΙΤΗΡΙΟΥ</t>
  </si>
  <si>
    <t>ΧΙΛΙΟΜΕΤΡΙΚΗ ΑΠΟΣΤΑΣΗ</t>
  </si>
  <si>
    <t>ΧΙΛΙΟΜΕΤΡΙΚΗ ΑΠΟΖΗΜΙΩΣΗ 0,15 ΕΥΡΩ/χιλ</t>
  </si>
  <si>
    <t>ΔΙΟΔΙΑ</t>
  </si>
  <si>
    <t>ΣΥΝΟΛΟ ΔΑΠΑΝΩΝ ΓΙΑ ΔΙΑΝΥΚΤΕΡΕΥΣΗ &amp; ΜΕΤΑΚΙΝΗΣΗ</t>
  </si>
  <si>
    <t>ΣΥΝΟΛΙΚΟ ΠΟΣΟ</t>
  </si>
  <si>
    <t xml:space="preserve">ΚΑΘΑΡΟ ΠΛΗΡΩΤΕΟ ΠΟΣΟ </t>
  </si>
  <si>
    <t>ΥΠΟΓΡΑΦΗ ΔΙΚΑΙΟΥΧΟΥ</t>
  </si>
  <si>
    <t>ΕΥΡΩ</t>
  </si>
  <si>
    <t>ΒΕΒΑΙΩΣΗ</t>
  </si>
  <si>
    <t>Βεβαιώνεται ότι οι παραπάνω μετακινήθηκαν</t>
  </si>
  <si>
    <t>για την υπηρεσία που τους ανατέθηκε.</t>
  </si>
  <si>
    <t xml:space="preserve">Καστοριά : </t>
  </si>
  <si>
    <t>Η ΔΙΕΥΘΥΝΤΡΙΑ ΔΔΕ</t>
  </si>
  <si>
    <t>ΣΥΝΟΛΑ</t>
  </si>
  <si>
    <t xml:space="preserve">                                                            </t>
  </si>
  <si>
    <t xml:space="preserve">                     </t>
  </si>
  <si>
    <t>Στέλλα Κ. Τέγου Στεργιοπούλου</t>
  </si>
  <si>
    <t xml:space="preserve"> </t>
  </si>
  <si>
    <t xml:space="preserve">       ΥΠΟΥΡΓΕΙΟ ΠΟΛΙΤΙΣΜΟΥ, ΠΑΙΔΕΙΑΣ &amp; ΘΡΗΣΚΕΥΜΑΤΩΝ</t>
  </si>
  <si>
    <t>14-05-2015</t>
  </si>
  <si>
    <t>ΑΠΟΖΗΜΙΩΣΗ  ΜΕΤΑΚΙΝΗΣΗΣ</t>
  </si>
  <si>
    <t>ΟΔΟΙΠΟΡΙΚΑ ΑΠΟ ΜΕΤΑΚΙΝΗΣΕΙΣ ΠΑΝΕΛΛΗΝΙΩΝ ΕΞΕΤΑΣΕΩΝ Κ.Α.Ε. 0711</t>
  </si>
  <si>
    <t>Απαιτούμενα δικαιολογητικά :</t>
  </si>
  <si>
    <t>1.   Διαβιβαστικό  σχολείου</t>
  </si>
  <si>
    <t>2.   Καταστάσεις  πληρωμής (EXCEL)</t>
  </si>
  <si>
    <t xml:space="preserve"> (Σε περίπτωση που η άδεια αυτοκινήτου είναι στο όνομα συζύγου , χρειάζεται και υπεύθυνη δήλωση του συζύγου ότι σας παραχωρεί το όχημά του για την συγκεκριμένη μετακίνησή σας)</t>
  </si>
  <si>
    <t>ΚΑΣΤΟΡΙΑ - ΚΟΖΑΝΗ</t>
  </si>
  <si>
    <t>ΔΙΑΔΡΟΜΗ</t>
  </si>
  <si>
    <t>ΚΑΤΑΣΤΑΣΗ ΑΠΟΖΗΜΙΩΣΗΣ ΕΚΠΑΙΔΕΥΤΙΚΩΝ - ΒΑΘΜΟΛΟΓΗΤΩΝ ΓΙΑ ΜΕΤΑΚΙΝΗΣΗ ΕΚΤΟΣ ΕΔΡΑΣ ΣΤΟ</t>
  </si>
  <si>
    <t>3.   Υπεύθυνη δήλωση μόνιμης κατοικίας στην οποία θα αναφέρεται ο αριθμός του Ι .Χ. και οι ημέρες μετακίνησης</t>
  </si>
  <si>
    <t>4.    Βεβαίωση μετακίνησης λόγω εργασίας από τον πρόεδρο της Επιτροπής Εξεταστικού Κέντρου καθώς και των ημερών μετακίνησης</t>
  </si>
  <si>
    <t>5.    Χιλιομετρική βεβαίωση.  (ΥΠΑΡΧΟΥΝ ΣΤΗΝ ΔΔΕ ΔΕΝ ΧΡΕΙΑΖΟΝΤΑΙ ΓΙΑ = ΚΑΣΤΟΡΙΑ - ΚΟΖΑΝΗ 75 ΧΛΜ   /  ΑΡΓΟΣ - ΚΟΖΑΝΗ 66 ΧΛΜ)</t>
  </si>
  <si>
    <t>6.    Αποστολή με e-mail στην ΔΔΕ το αρχείο EXCEL που δημιουργήθηκε η κατάσταση πληρωμής</t>
  </si>
  <si>
    <t xml:space="preserve">8.  Βεβαίωση εκτέλεσης υπηρεσίας </t>
  </si>
  <si>
    <t>9.  Φωτοτυπία διπλώματος και άδειας οδήγησης στην οποία θα πρέπει να υπάρχει το όνομα του δικαιούχου των οδοιπορικών.</t>
  </si>
  <si>
    <t xml:space="preserve">       7.  Η κατάσταση της εφαρμογής της ΕΑΠ θα δημιουργηθεί από την υπηρεσία μας.</t>
  </si>
  <si>
    <r>
      <t>50</t>
    </r>
    <r>
      <rPr>
        <b/>
        <u/>
        <vertAlign val="superscript"/>
        <sz val="12"/>
        <rFont val="Arial Greek"/>
        <charset val="161"/>
      </rPr>
      <t>ο</t>
    </r>
    <r>
      <rPr>
        <b/>
        <u/>
        <sz val="12"/>
        <rFont val="Arial Greek"/>
        <charset val="161"/>
      </rPr>
      <t xml:space="preserve"> ΒΑΘΜΟΛΟΓΙΚΟ ΚΕΝΤΡΟ ΣΤΗΝ ΚΟΖΑΝΗ ΣΤΑ ΠΛΑΙΣΙΑ ΤΩΝ ΠΑΝΕΛΛΗΝΙΩΝ ΕΞΕΤΑΣΕΩΝ ΣΧ. ΕΤΟΥΣ 2014-2015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</si>
</sst>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d/m/yyyy;@"/>
  </numFmts>
  <fonts count="16" x14ac:knownFonts="1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  <font>
      <sz val="14"/>
      <name val="Arial Greek"/>
      <family val="2"/>
      <charset val="161"/>
    </font>
    <font>
      <b/>
      <u/>
      <sz val="12"/>
      <name val="Arial Greek"/>
      <charset val="161"/>
    </font>
    <font>
      <sz val="8"/>
      <name val="Arial Greek"/>
      <family val="2"/>
      <charset val="161"/>
    </font>
    <font>
      <b/>
      <sz val="11"/>
      <name val="Arial Greek"/>
      <family val="2"/>
      <charset val="161"/>
    </font>
    <font>
      <b/>
      <u/>
      <sz val="10"/>
      <name val="Arial Greek"/>
      <family val="2"/>
      <charset val="161"/>
    </font>
    <font>
      <sz val="9"/>
      <name val="Arial Greek"/>
      <family val="2"/>
      <charset val="161"/>
    </font>
    <font>
      <sz val="11"/>
      <name val="Arial Greek"/>
      <family val="2"/>
      <charset val="161"/>
    </font>
    <font>
      <sz val="8"/>
      <name val="Arial Greek"/>
      <charset val="161"/>
    </font>
    <font>
      <b/>
      <sz val="10"/>
      <name val="Arial Greek"/>
      <charset val="161"/>
    </font>
    <font>
      <b/>
      <sz val="11"/>
      <name val="Arial Greek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b/>
      <u/>
      <vertAlign val="superscript"/>
      <sz val="12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7" fillId="0" borderId="0" xfId="0" applyFont="1"/>
    <xf numFmtId="14" fontId="8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11" fillId="0" borderId="0" xfId="0" applyFont="1"/>
    <xf numFmtId="4" fontId="0" fillId="0" borderId="0" xfId="0" applyNumberFormat="1"/>
    <xf numFmtId="0" fontId="0" fillId="0" borderId="22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Κανονικό" xfId="0" builtinId="0"/>
  </cellStyles>
  <dxfs count="1">
    <dxf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0</xdr:row>
          <xdr:rowOff>66675</xdr:rowOff>
        </xdr:from>
        <xdr:to>
          <xdr:col>3</xdr:col>
          <xdr:colOff>38100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4:R44"/>
  <sheetViews>
    <sheetView tabSelected="1" topLeftCell="A10" workbookViewId="0">
      <selection activeCell="I38" sqref="I38"/>
    </sheetView>
  </sheetViews>
  <sheetFormatPr defaultRowHeight="12.75" x14ac:dyDescent="0.2"/>
  <cols>
    <col min="1" max="1" width="5" customWidth="1"/>
    <col min="2" max="2" width="17.85546875" customWidth="1"/>
    <col min="3" max="3" width="12.42578125" customWidth="1"/>
    <col min="4" max="4" width="11.42578125" customWidth="1"/>
    <col min="5" max="5" width="9.28515625" customWidth="1"/>
    <col min="6" max="6" width="5.28515625" customWidth="1"/>
    <col min="7" max="7" width="7.5703125" customWidth="1"/>
    <col min="8" max="8" width="8.42578125" customWidth="1"/>
    <col min="9" max="9" width="7.5703125" customWidth="1"/>
    <col min="10" max="10" width="9.7109375" customWidth="1"/>
    <col min="11" max="11" width="8.140625" customWidth="1"/>
    <col min="12" max="12" width="8.7109375" customWidth="1"/>
    <col min="13" max="13" width="9.28515625" customWidth="1"/>
    <col min="14" max="14" width="9.7109375" customWidth="1"/>
    <col min="15" max="15" width="12.140625" customWidth="1"/>
    <col min="16" max="16" width="11" customWidth="1"/>
    <col min="17" max="17" width="10.5703125" customWidth="1"/>
  </cols>
  <sheetData>
    <row r="4" spans="1:18" x14ac:dyDescent="0.2">
      <c r="F4" t="s">
        <v>32</v>
      </c>
      <c r="M4" s="46" t="s">
        <v>0</v>
      </c>
      <c r="O4">
        <v>2015</v>
      </c>
    </row>
    <row r="5" spans="1:18" ht="15.75" x14ac:dyDescent="0.25">
      <c r="C5" s="3" t="s">
        <v>1</v>
      </c>
      <c r="D5" s="3"/>
    </row>
    <row r="6" spans="1:18" ht="15.75" x14ac:dyDescent="0.25">
      <c r="C6" s="3" t="s">
        <v>33</v>
      </c>
      <c r="D6" s="3"/>
      <c r="M6" s="46"/>
      <c r="O6" s="3"/>
      <c r="P6" s="3"/>
    </row>
    <row r="7" spans="1:18" ht="15.75" x14ac:dyDescent="0.25">
      <c r="C7" s="3" t="s">
        <v>2</v>
      </c>
      <c r="D7" s="3"/>
    </row>
    <row r="8" spans="1:18" ht="18" x14ac:dyDescent="0.25">
      <c r="B8" s="4"/>
      <c r="C8" s="3" t="s">
        <v>3</v>
      </c>
      <c r="D8" s="3"/>
    </row>
    <row r="9" spans="1:18" ht="18" x14ac:dyDescent="0.25">
      <c r="B9" s="4"/>
      <c r="C9" s="3" t="s">
        <v>4</v>
      </c>
      <c r="D9" s="3"/>
      <c r="F9" s="3"/>
    </row>
    <row r="10" spans="1:18" ht="18" customHeight="1" x14ac:dyDescent="0.2"/>
    <row r="11" spans="1:18" ht="15.75" x14ac:dyDescent="0.25">
      <c r="J11" s="5" t="s">
        <v>43</v>
      </c>
      <c r="Q11" s="45"/>
    </row>
    <row r="12" spans="1:18" ht="3" customHeight="1" x14ac:dyDescent="0.2"/>
    <row r="13" spans="1:18" ht="18.75" x14ac:dyDescent="0.25">
      <c r="J13" s="7" t="s">
        <v>51</v>
      </c>
    </row>
    <row r="14" spans="1:18" ht="15.75" customHeight="1" x14ac:dyDescent="0.2"/>
    <row r="15" spans="1:18" ht="15.75" customHeight="1" thickBot="1" x14ac:dyDescent="0.25"/>
    <row r="16" spans="1:18" ht="13.5" thickBot="1" x14ac:dyDescent="0.25">
      <c r="A16" s="8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11" t="s">
        <v>35</v>
      </c>
      <c r="N16" s="9"/>
      <c r="O16" s="9"/>
      <c r="P16" s="12"/>
      <c r="Q16" s="9"/>
      <c r="R16" s="13"/>
    </row>
    <row r="17" spans="1:18" ht="86.25" customHeight="1" thickBot="1" x14ac:dyDescent="0.25">
      <c r="A17" s="14" t="s">
        <v>5</v>
      </c>
      <c r="B17" s="6" t="s">
        <v>6</v>
      </c>
      <c r="C17" s="6" t="s">
        <v>7</v>
      </c>
      <c r="D17" s="6" t="s">
        <v>42</v>
      </c>
      <c r="E17" s="6" t="s">
        <v>8</v>
      </c>
      <c r="F17" s="6" t="s">
        <v>9</v>
      </c>
      <c r="G17" s="6" t="s">
        <v>10</v>
      </c>
      <c r="H17" s="6" t="s">
        <v>11</v>
      </c>
      <c r="I17" s="6" t="s">
        <v>12</v>
      </c>
      <c r="J17" s="15" t="s">
        <v>13</v>
      </c>
      <c r="K17" s="6" t="s">
        <v>14</v>
      </c>
      <c r="L17" s="6" t="s">
        <v>15</v>
      </c>
      <c r="M17" s="6" t="s">
        <v>16</v>
      </c>
      <c r="N17" s="6" t="s">
        <v>17</v>
      </c>
      <c r="O17" s="15" t="s">
        <v>18</v>
      </c>
      <c r="P17" s="16" t="s">
        <v>19</v>
      </c>
      <c r="Q17" s="17" t="s">
        <v>20</v>
      </c>
      <c r="R17" s="18" t="s">
        <v>21</v>
      </c>
    </row>
    <row r="18" spans="1:18" ht="13.5" thickBot="1" x14ac:dyDescent="0.25">
      <c r="A18" s="56">
        <v>1</v>
      </c>
      <c r="B18" s="58"/>
      <c r="C18" s="60"/>
      <c r="D18" s="60" t="s">
        <v>41</v>
      </c>
      <c r="E18" s="60" t="s">
        <v>34</v>
      </c>
      <c r="F18" s="19"/>
      <c r="G18" s="20">
        <v>29.35</v>
      </c>
      <c r="H18" s="21">
        <f>F18*G18+F19*G19</f>
        <v>78.239999999999995</v>
      </c>
      <c r="I18" s="21">
        <f>ROUND(H18*2%,2)</f>
        <v>1.56</v>
      </c>
      <c r="J18" s="22">
        <f>H18-I18</f>
        <v>76.679999999999993</v>
      </c>
      <c r="K18" s="21"/>
      <c r="L18" s="23">
        <v>150</v>
      </c>
      <c r="M18" s="21">
        <f>L18*0.15*F19</f>
        <v>180</v>
      </c>
      <c r="N18" s="21"/>
      <c r="O18" s="24">
        <f>SUM(K18:N18)-K18-L18</f>
        <v>180</v>
      </c>
      <c r="P18" s="25">
        <f t="shared" ref="P18:P27" si="0">I18+J18+O18+K18</f>
        <v>258.24</v>
      </c>
      <c r="Q18" s="26">
        <f t="shared" ref="Q18:Q27" si="1">SUM(J18+O18+K18)</f>
        <v>256.68</v>
      </c>
      <c r="R18" s="62"/>
    </row>
    <row r="19" spans="1:18" ht="13.5" thickBot="1" x14ac:dyDescent="0.25">
      <c r="A19" s="57"/>
      <c r="B19" s="59"/>
      <c r="C19" s="61"/>
      <c r="D19" s="61"/>
      <c r="E19" s="61"/>
      <c r="F19" s="27">
        <v>8</v>
      </c>
      <c r="G19" s="28">
        <v>9.7799999999999994</v>
      </c>
      <c r="H19" s="28"/>
      <c r="I19" s="21"/>
      <c r="J19" s="29"/>
      <c r="K19" s="28"/>
      <c r="L19" s="30"/>
      <c r="M19" s="21"/>
      <c r="N19" s="28"/>
      <c r="O19" s="31"/>
      <c r="P19" s="25">
        <f t="shared" si="0"/>
        <v>0</v>
      </c>
      <c r="Q19" s="26">
        <f t="shared" si="1"/>
        <v>0</v>
      </c>
      <c r="R19" s="63"/>
    </row>
    <row r="20" spans="1:18" ht="13.5" customHeight="1" thickBot="1" x14ac:dyDescent="0.25">
      <c r="A20" s="56"/>
      <c r="B20" s="58"/>
      <c r="C20" s="60"/>
      <c r="D20" s="60"/>
      <c r="E20" s="60" t="s">
        <v>34</v>
      </c>
      <c r="F20" s="32"/>
      <c r="G20" s="20">
        <v>29.35</v>
      </c>
      <c r="H20" s="21">
        <f>F20*G20+F21*G21</f>
        <v>19.559999999999999</v>
      </c>
      <c r="I20" s="21">
        <f>ROUND(H20*2%,2)</f>
        <v>0.39</v>
      </c>
      <c r="J20" s="22">
        <f>H20-I20</f>
        <v>19.169999999999998</v>
      </c>
      <c r="K20" s="21"/>
      <c r="L20" s="23">
        <v>150</v>
      </c>
      <c r="M20" s="21">
        <f t="shared" ref="M20:M26" si="2">L20*0.15*F21</f>
        <v>45</v>
      </c>
      <c r="N20" s="21"/>
      <c r="O20" s="24">
        <f>SUM(K20:N20)-K20-L20</f>
        <v>45</v>
      </c>
      <c r="P20" s="25">
        <f t="shared" si="0"/>
        <v>64.56</v>
      </c>
      <c r="Q20" s="26">
        <f t="shared" si="1"/>
        <v>64.17</v>
      </c>
      <c r="R20" s="62"/>
    </row>
    <row r="21" spans="1:18" ht="13.5" thickBot="1" x14ac:dyDescent="0.25">
      <c r="A21" s="57"/>
      <c r="B21" s="59"/>
      <c r="C21" s="61"/>
      <c r="D21" s="61"/>
      <c r="E21" s="61"/>
      <c r="F21" s="33">
        <v>2</v>
      </c>
      <c r="G21" s="34">
        <v>9.7799999999999994</v>
      </c>
      <c r="H21" s="28"/>
      <c r="I21" s="21"/>
      <c r="J21" s="29"/>
      <c r="K21" s="28"/>
      <c r="L21" s="30"/>
      <c r="M21" s="21"/>
      <c r="N21" s="28"/>
      <c r="O21" s="31"/>
      <c r="P21" s="25">
        <f t="shared" si="0"/>
        <v>0</v>
      </c>
      <c r="Q21" s="26">
        <f t="shared" si="1"/>
        <v>0</v>
      </c>
      <c r="R21" s="63"/>
    </row>
    <row r="22" spans="1:18" ht="13.5" customHeight="1" thickBot="1" x14ac:dyDescent="0.25">
      <c r="A22" s="56"/>
      <c r="B22" s="58"/>
      <c r="C22" s="60"/>
      <c r="D22" s="60"/>
      <c r="E22" s="60" t="s">
        <v>34</v>
      </c>
      <c r="F22" s="32"/>
      <c r="G22" s="20">
        <v>29.35</v>
      </c>
      <c r="H22" s="21">
        <f>F22*G22+F23*G23</f>
        <v>48.9</v>
      </c>
      <c r="I22" s="21">
        <f>ROUND(H22*2%,2)</f>
        <v>0.98</v>
      </c>
      <c r="J22" s="22">
        <f>H22-I22</f>
        <v>47.92</v>
      </c>
      <c r="K22" s="21"/>
      <c r="L22" s="23">
        <v>150</v>
      </c>
      <c r="M22" s="21">
        <f t="shared" si="2"/>
        <v>112.5</v>
      </c>
      <c r="N22" s="21"/>
      <c r="O22" s="24">
        <f>SUM(K22:N22)-K22-L22</f>
        <v>112.5</v>
      </c>
      <c r="P22" s="25">
        <f t="shared" si="0"/>
        <v>161.4</v>
      </c>
      <c r="Q22" s="26">
        <f t="shared" si="1"/>
        <v>160.42000000000002</v>
      </c>
      <c r="R22" s="62"/>
    </row>
    <row r="23" spans="1:18" ht="13.5" thickBot="1" x14ac:dyDescent="0.25">
      <c r="A23" s="57"/>
      <c r="B23" s="59"/>
      <c r="C23" s="61"/>
      <c r="D23" s="61"/>
      <c r="E23" s="61"/>
      <c r="F23" s="33">
        <v>5</v>
      </c>
      <c r="G23" s="34">
        <v>9.7799999999999994</v>
      </c>
      <c r="H23" s="28"/>
      <c r="I23" s="21"/>
      <c r="J23" s="29"/>
      <c r="K23" s="28"/>
      <c r="L23" s="30"/>
      <c r="M23" s="21"/>
      <c r="N23" s="28"/>
      <c r="O23" s="31"/>
      <c r="P23" s="25">
        <f t="shared" si="0"/>
        <v>0</v>
      </c>
      <c r="Q23" s="26">
        <f t="shared" si="1"/>
        <v>0</v>
      </c>
      <c r="R23" s="63"/>
    </row>
    <row r="24" spans="1:18" ht="13.5" customHeight="1" thickBot="1" x14ac:dyDescent="0.25">
      <c r="A24" s="56"/>
      <c r="B24" s="58"/>
      <c r="C24" s="60"/>
      <c r="D24" s="60"/>
      <c r="E24" s="60" t="s">
        <v>34</v>
      </c>
      <c r="F24" s="32"/>
      <c r="G24" s="20">
        <v>29.35</v>
      </c>
      <c r="H24" s="21">
        <f>F24*G24+F25*G25</f>
        <v>9.7799999999999994</v>
      </c>
      <c r="I24" s="21">
        <f>ROUND(H24*2%,2)</f>
        <v>0.2</v>
      </c>
      <c r="J24" s="22">
        <f>H24-I24</f>
        <v>9.58</v>
      </c>
      <c r="K24" s="21"/>
      <c r="L24" s="23">
        <v>150</v>
      </c>
      <c r="M24" s="21">
        <f t="shared" si="2"/>
        <v>22.5</v>
      </c>
      <c r="N24" s="21"/>
      <c r="O24" s="24">
        <f>SUM(K24:N24)-K24-L24</f>
        <v>22.5</v>
      </c>
      <c r="P24" s="25">
        <f t="shared" si="0"/>
        <v>32.28</v>
      </c>
      <c r="Q24" s="26">
        <f t="shared" si="1"/>
        <v>32.08</v>
      </c>
      <c r="R24" s="62"/>
    </row>
    <row r="25" spans="1:18" ht="13.5" thickBot="1" x14ac:dyDescent="0.25">
      <c r="A25" s="57"/>
      <c r="B25" s="59"/>
      <c r="C25" s="61"/>
      <c r="D25" s="61"/>
      <c r="E25" s="61"/>
      <c r="F25" s="33">
        <v>1</v>
      </c>
      <c r="G25" s="34">
        <v>9.7799999999999994</v>
      </c>
      <c r="H25" s="28"/>
      <c r="I25" s="21"/>
      <c r="J25" s="29"/>
      <c r="K25" s="28"/>
      <c r="L25" s="30"/>
      <c r="M25" s="21"/>
      <c r="N25" s="28"/>
      <c r="O25" s="31"/>
      <c r="P25" s="25">
        <f t="shared" si="0"/>
        <v>0</v>
      </c>
      <c r="Q25" s="26">
        <f t="shared" si="1"/>
        <v>0</v>
      </c>
      <c r="R25" s="63"/>
    </row>
    <row r="26" spans="1:18" ht="13.5" customHeight="1" thickBot="1" x14ac:dyDescent="0.25">
      <c r="A26" s="56"/>
      <c r="B26" s="58"/>
      <c r="C26" s="60"/>
      <c r="D26" s="60"/>
      <c r="E26" s="60" t="s">
        <v>34</v>
      </c>
      <c r="F26" s="32"/>
      <c r="G26" s="20">
        <v>29.35</v>
      </c>
      <c r="H26" s="21">
        <f>F26*G26+F27*G27</f>
        <v>58.679999999999993</v>
      </c>
      <c r="I26" s="21">
        <f>ROUND(H26*2%,2)</f>
        <v>1.17</v>
      </c>
      <c r="J26" s="22">
        <f>H26-I26</f>
        <v>57.509999999999991</v>
      </c>
      <c r="K26" s="21"/>
      <c r="L26" s="23">
        <v>150</v>
      </c>
      <c r="M26" s="21">
        <f t="shared" si="2"/>
        <v>135</v>
      </c>
      <c r="N26" s="21"/>
      <c r="O26" s="24">
        <f>SUM(K26:N26)-K26-L26</f>
        <v>135</v>
      </c>
      <c r="P26" s="25">
        <f t="shared" si="0"/>
        <v>193.68</v>
      </c>
      <c r="Q26" s="26">
        <f t="shared" si="1"/>
        <v>192.51</v>
      </c>
      <c r="R26" s="62"/>
    </row>
    <row r="27" spans="1:18" ht="13.5" thickBot="1" x14ac:dyDescent="0.25">
      <c r="A27" s="57"/>
      <c r="B27" s="59"/>
      <c r="C27" s="61"/>
      <c r="D27" s="61"/>
      <c r="E27" s="61"/>
      <c r="F27" s="33">
        <v>6</v>
      </c>
      <c r="G27" s="34">
        <v>9.7799999999999994</v>
      </c>
      <c r="H27" s="28"/>
      <c r="I27" s="21"/>
      <c r="J27" s="29"/>
      <c r="K27" s="28"/>
      <c r="L27" s="30"/>
      <c r="M27" s="21"/>
      <c r="N27" s="28"/>
      <c r="O27" s="31"/>
      <c r="P27" s="25">
        <f t="shared" si="0"/>
        <v>0</v>
      </c>
      <c r="Q27" s="26">
        <f t="shared" si="1"/>
        <v>0</v>
      </c>
      <c r="R27" s="63"/>
    </row>
    <row r="28" spans="1:18" ht="21.75" customHeight="1" thickBot="1" x14ac:dyDescent="0.3">
      <c r="A28" s="35"/>
      <c r="B28" s="49"/>
      <c r="C28" s="49"/>
      <c r="D28" s="49"/>
      <c r="E28" s="50" t="s">
        <v>28</v>
      </c>
      <c r="F28" s="36"/>
      <c r="G28" s="37"/>
      <c r="H28" s="51">
        <f>SUM(H18:H27)</f>
        <v>215.15999999999997</v>
      </c>
      <c r="I28" s="51">
        <f>SUM(I18:I27)</f>
        <v>4.3000000000000007</v>
      </c>
      <c r="J28" s="51">
        <f>SUM(J18:J27)</f>
        <v>210.85999999999999</v>
      </c>
      <c r="K28" s="51">
        <f>SUM(K18:K27)</f>
        <v>0</v>
      </c>
      <c r="L28" s="51">
        <f t="shared" ref="L28:P28" si="3">SUM(L18:L27)</f>
        <v>750</v>
      </c>
      <c r="M28" s="51">
        <f t="shared" si="3"/>
        <v>495</v>
      </c>
      <c r="N28" s="51">
        <f t="shared" si="3"/>
        <v>0</v>
      </c>
      <c r="O28" s="51">
        <f t="shared" si="3"/>
        <v>495</v>
      </c>
      <c r="P28" s="51">
        <f t="shared" si="3"/>
        <v>710.16000000000008</v>
      </c>
      <c r="Q28" s="51">
        <f>SUM(Q18:Q27)</f>
        <v>705.86</v>
      </c>
      <c r="R28" s="38" t="s">
        <v>22</v>
      </c>
    </row>
    <row r="29" spans="1:18" ht="3" customHeight="1" x14ac:dyDescent="0.2"/>
    <row r="30" spans="1:18" x14ac:dyDescent="0.2">
      <c r="A30" s="39" t="s">
        <v>23</v>
      </c>
      <c r="J30" s="39"/>
      <c r="O30" s="1"/>
      <c r="P30" s="1"/>
      <c r="Q30" s="40"/>
    </row>
    <row r="31" spans="1:18" ht="12.6" customHeight="1" x14ac:dyDescent="0.2">
      <c r="A31" t="s">
        <v>24</v>
      </c>
      <c r="J31" s="41"/>
    </row>
    <row r="32" spans="1:18" x14ac:dyDescent="0.2">
      <c r="A32" t="s">
        <v>25</v>
      </c>
      <c r="J32" s="41"/>
      <c r="Q32" s="48"/>
    </row>
    <row r="33" spans="3:18" ht="12.6" customHeight="1" x14ac:dyDescent="0.2">
      <c r="C33" s="42"/>
      <c r="D33" s="42"/>
      <c r="E33" s="42"/>
      <c r="J33" s="41"/>
      <c r="N33" t="s">
        <v>26</v>
      </c>
      <c r="O33" s="55">
        <v>42199</v>
      </c>
      <c r="P33" s="48"/>
      <c r="Q33" s="48"/>
      <c r="R33" s="48"/>
    </row>
    <row r="34" spans="3:18" ht="16.7" customHeight="1" x14ac:dyDescent="0.2">
      <c r="I34" s="48"/>
      <c r="O34" s="2" t="s">
        <v>27</v>
      </c>
      <c r="P34" s="2"/>
    </row>
    <row r="35" spans="3:18" ht="20.45" customHeight="1" x14ac:dyDescent="0.2">
      <c r="C35" s="2"/>
      <c r="D35" s="2"/>
      <c r="F35" s="43"/>
      <c r="O35" s="44"/>
      <c r="P35" s="44"/>
    </row>
    <row r="36" spans="3:18" ht="14.25" x14ac:dyDescent="0.2">
      <c r="C36" s="44"/>
      <c r="D36" s="44"/>
      <c r="E36" s="44"/>
      <c r="J36" s="2"/>
      <c r="O36" s="44"/>
      <c r="P36" s="44"/>
    </row>
    <row r="37" spans="3:18" ht="14.25" x14ac:dyDescent="0.2">
      <c r="C37" s="44"/>
      <c r="D37" s="44"/>
      <c r="E37" s="44"/>
    </row>
    <row r="38" spans="3:18" ht="14.25" customHeight="1" x14ac:dyDescent="0.25">
      <c r="E38" s="44"/>
      <c r="M38" s="53"/>
      <c r="N38" s="53"/>
      <c r="O38" s="54" t="s">
        <v>31</v>
      </c>
      <c r="P38" s="53"/>
      <c r="Q38" s="53"/>
    </row>
    <row r="39" spans="3:18" ht="15.75" x14ac:dyDescent="0.25">
      <c r="C39" s="54"/>
      <c r="D39" s="54"/>
      <c r="O39" s="54"/>
    </row>
    <row r="40" spans="3:18" ht="15.75" x14ac:dyDescent="0.25">
      <c r="C40" s="54"/>
      <c r="D40" s="54"/>
      <c r="F40" s="2"/>
      <c r="J40" s="2"/>
      <c r="O40" s="52" t="s">
        <v>29</v>
      </c>
      <c r="P40" s="2"/>
    </row>
    <row r="41" spans="3:18" ht="15.75" x14ac:dyDescent="0.25">
      <c r="F41" s="2"/>
      <c r="O41" s="52" t="s">
        <v>30</v>
      </c>
    </row>
    <row r="42" spans="3:18" ht="15.75" x14ac:dyDescent="0.25">
      <c r="O42" s="52"/>
    </row>
    <row r="43" spans="3:18" ht="15.75" x14ac:dyDescent="0.25">
      <c r="O43" s="52"/>
    </row>
    <row r="44" spans="3:18" ht="15.75" x14ac:dyDescent="0.25">
      <c r="O44" s="52"/>
    </row>
  </sheetData>
  <sortState ref="C4:C8">
    <sortCondition sortBy="cellColor" ref="C4" dxfId="0"/>
  </sortState>
  <mergeCells count="30">
    <mergeCell ref="A22:A23"/>
    <mergeCell ref="B22:B23"/>
    <mergeCell ref="C22:C23"/>
    <mergeCell ref="E22:E23"/>
    <mergeCell ref="R22:R23"/>
    <mergeCell ref="D22:D23"/>
    <mergeCell ref="A18:A19"/>
    <mergeCell ref="B18:B19"/>
    <mergeCell ref="C18:C19"/>
    <mergeCell ref="R18:R19"/>
    <mergeCell ref="E18:E19"/>
    <mergeCell ref="D18:D19"/>
    <mergeCell ref="A26:A27"/>
    <mergeCell ref="B26:B27"/>
    <mergeCell ref="C26:C27"/>
    <mergeCell ref="E26:E27"/>
    <mergeCell ref="R26:R27"/>
    <mergeCell ref="D26:D27"/>
    <mergeCell ref="A24:A25"/>
    <mergeCell ref="B24:B25"/>
    <mergeCell ref="C24:C25"/>
    <mergeCell ref="E24:E25"/>
    <mergeCell ref="R24:R25"/>
    <mergeCell ref="D24:D25"/>
    <mergeCell ref="A20:A21"/>
    <mergeCell ref="B20:B21"/>
    <mergeCell ref="C20:C21"/>
    <mergeCell ref="E20:E21"/>
    <mergeCell ref="R20:R21"/>
    <mergeCell ref="D20:D21"/>
  </mergeCells>
  <phoneticPr fontId="10" type="noConversion"/>
  <pageMargins left="0.28999999999999998" right="0.21" top="0.3" bottom="0.44" header="0.38" footer="0.5"/>
  <pageSetup paperSize="9"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2</xdr:col>
                <xdr:colOff>247650</xdr:colOff>
                <xdr:row>0</xdr:row>
                <xdr:rowOff>66675</xdr:rowOff>
              </from>
              <to>
                <xdr:col>3</xdr:col>
                <xdr:colOff>38100</xdr:colOff>
                <xdr:row>4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rgb="FFFF0000"/>
  </sheetPr>
  <dimension ref="B3:B19"/>
  <sheetViews>
    <sheetView workbookViewId="0">
      <selection activeCell="C28" sqref="C28"/>
    </sheetView>
  </sheetViews>
  <sheetFormatPr defaultRowHeight="12.75" x14ac:dyDescent="0.2"/>
  <sheetData>
    <row r="3" spans="2:2" x14ac:dyDescent="0.2">
      <c r="B3" s="47" t="s">
        <v>36</v>
      </c>
    </row>
    <row r="4" spans="2:2" x14ac:dyDescent="0.2">
      <c r="B4" s="47"/>
    </row>
    <row r="5" spans="2:2" x14ac:dyDescent="0.2">
      <c r="B5" t="s">
        <v>37</v>
      </c>
    </row>
    <row r="7" spans="2:2" x14ac:dyDescent="0.2">
      <c r="B7" t="s">
        <v>38</v>
      </c>
    </row>
    <row r="8" spans="2:2" x14ac:dyDescent="0.2">
      <c r="B8" t="s">
        <v>39</v>
      </c>
    </row>
    <row r="9" spans="2:2" x14ac:dyDescent="0.2">
      <c r="B9" t="s">
        <v>44</v>
      </c>
    </row>
    <row r="10" spans="2:2" x14ac:dyDescent="0.2">
      <c r="B10" t="s">
        <v>45</v>
      </c>
    </row>
    <row r="11" spans="2:2" x14ac:dyDescent="0.2">
      <c r="B11" t="s">
        <v>46</v>
      </c>
    </row>
    <row r="12" spans="2:2" x14ac:dyDescent="0.2">
      <c r="B12" t="s">
        <v>47</v>
      </c>
    </row>
    <row r="14" spans="2:2" x14ac:dyDescent="0.2">
      <c r="B14" t="s">
        <v>48</v>
      </c>
    </row>
    <row r="15" spans="2:2" x14ac:dyDescent="0.2">
      <c r="B15" t="s">
        <v>49</v>
      </c>
    </row>
    <row r="16" spans="2:2" x14ac:dyDescent="0.2">
      <c r="B16" t="s">
        <v>40</v>
      </c>
    </row>
    <row r="19" spans="2:2" x14ac:dyDescent="0.2">
      <c r="B19" t="s">
        <v>50</v>
      </c>
    </row>
  </sheetData>
  <phoneticPr fontId="1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ΔΙΚΑΙΟΛΟΓΗΤΙΚΑ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io io</cp:lastModifiedBy>
  <cp:lastPrinted>2015-07-15T07:10:42Z</cp:lastPrinted>
  <dcterms:created xsi:type="dcterms:W3CDTF">2011-01-13T08:32:25Z</dcterms:created>
  <dcterms:modified xsi:type="dcterms:W3CDTF">2015-07-15T10:14:00Z</dcterms:modified>
</cp:coreProperties>
</file>